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520" windowHeight="6795"/>
  </bookViews>
  <sheets>
    <sheet name="Лист2" sheetId="5" r:id="rId1"/>
  </sheets>
  <calcPr calcId="145621"/>
</workbook>
</file>

<file path=xl/calcChain.xml><?xml version="1.0" encoding="utf-8"?>
<calcChain xmlns="http://schemas.openxmlformats.org/spreadsheetml/2006/main">
  <c r="E21" i="5" l="1"/>
  <c r="E20" i="5"/>
  <c r="N16" i="5"/>
  <c r="N17" i="5"/>
  <c r="N18" i="5"/>
  <c r="N15" i="5"/>
  <c r="M16" i="5"/>
  <c r="M17" i="5"/>
  <c r="M18" i="5"/>
  <c r="M15" i="5"/>
  <c r="L16" i="5"/>
  <c r="L17" i="5"/>
  <c r="L18" i="5"/>
  <c r="L15" i="5"/>
  <c r="K16" i="5"/>
  <c r="K17" i="5"/>
  <c r="K18" i="5"/>
  <c r="K15" i="5"/>
  <c r="J16" i="5"/>
  <c r="J17" i="5"/>
  <c r="J18" i="5"/>
  <c r="J15" i="5"/>
  <c r="I16" i="5"/>
  <c r="I17" i="5"/>
  <c r="I18" i="5"/>
  <c r="I15" i="5"/>
  <c r="H16" i="5"/>
  <c r="H17" i="5"/>
  <c r="H18" i="5"/>
  <c r="H15" i="5"/>
  <c r="G16" i="5"/>
  <c r="G17" i="5"/>
  <c r="G18" i="5"/>
  <c r="G15" i="5"/>
  <c r="F16" i="5"/>
  <c r="F17" i="5"/>
  <c r="F18" i="5"/>
  <c r="F15" i="5"/>
  <c r="E16" i="5"/>
  <c r="E17" i="5"/>
  <c r="E18" i="5"/>
  <c r="E15" i="5"/>
  <c r="D16" i="5"/>
  <c r="D17" i="5"/>
  <c r="D18" i="5"/>
  <c r="D15" i="5"/>
  <c r="E9" i="5"/>
  <c r="F9" i="5"/>
  <c r="G9" i="5"/>
  <c r="H9" i="5"/>
  <c r="I9" i="5"/>
  <c r="J9" i="5"/>
  <c r="K9" i="5"/>
  <c r="L9" i="5"/>
  <c r="M9" i="5"/>
  <c r="N9" i="5"/>
  <c r="D9" i="5"/>
</calcChain>
</file>

<file path=xl/sharedStrings.xml><?xml version="1.0" encoding="utf-8"?>
<sst xmlns="http://schemas.openxmlformats.org/spreadsheetml/2006/main" count="28" uniqueCount="24">
  <si>
    <t>Русский язык</t>
  </si>
  <si>
    <t>Математика</t>
  </si>
  <si>
    <t>Физика</t>
  </si>
  <si>
    <t>Химия</t>
  </si>
  <si>
    <t>Информатика и ИКТ</t>
  </si>
  <si>
    <t>Биология</t>
  </si>
  <si>
    <t>История</t>
  </si>
  <si>
    <t xml:space="preserve"> География</t>
  </si>
  <si>
    <t xml:space="preserve"> Английский язык</t>
  </si>
  <si>
    <t xml:space="preserve"> Обществознание</t>
  </si>
  <si>
    <t xml:space="preserve"> Литература</t>
  </si>
  <si>
    <t xml:space="preserve">количество обучающихся </t>
  </si>
  <si>
    <t>количество не допущенных</t>
  </si>
  <si>
    <t>английский язык</t>
  </si>
  <si>
    <t>обществознание</t>
  </si>
  <si>
    <t>количество не пересдавших в резервные сроки</t>
  </si>
  <si>
    <t xml:space="preserve">средний балл </t>
  </si>
  <si>
    <t>количество сдавших,%</t>
  </si>
  <si>
    <t>"5"</t>
  </si>
  <si>
    <t>"4"</t>
  </si>
  <si>
    <t>"3"</t>
  </si>
  <si>
    <t>"2"</t>
  </si>
  <si>
    <t>количество обучающихся, сдавших на 4 и 5 математику и русский</t>
  </si>
  <si>
    <t>количество обучающихся, сдавших на 4 и 5 все предметы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</si>
</sst>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/>
  </cellStyleXfs>
  <cellXfs count="6"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21"/>
  <sheetViews>
    <sheetView tabSelected="1" workbookViewId="0">
      <selection activeCell="Q20" sqref="Q20"/>
    </sheetView>
  </sheetViews>
  <sheetFormatPr defaultRowHeight="15" x14ac:dyDescent="0.25"/>
  <cols>
    <col min="3" max="3" width="33.85546875" customWidth="1"/>
    <col min="4" max="4" width="13.28515625" customWidth="1"/>
    <col min="5" max="14" width="12.7109375" customWidth="1"/>
  </cols>
  <sheetData>
    <row r="2" spans="3:14" ht="18.75" x14ac:dyDescent="0.25">
      <c r="C2" s="1" t="s">
        <v>11</v>
      </c>
      <c r="D2" s="1">
        <v>198</v>
      </c>
      <c r="E2" s="1"/>
      <c r="F2" s="1"/>
    </row>
    <row r="3" spans="3:14" ht="18.75" x14ac:dyDescent="0.25">
      <c r="C3" s="1" t="s">
        <v>12</v>
      </c>
      <c r="D3" s="1">
        <v>1</v>
      </c>
      <c r="E3" s="1"/>
      <c r="F3" s="1"/>
    </row>
    <row r="4" spans="3:14" ht="56.25" x14ac:dyDescent="0.25">
      <c r="C4" s="1" t="s">
        <v>15</v>
      </c>
      <c r="D4" s="1">
        <v>2</v>
      </c>
      <c r="E4" s="1" t="s">
        <v>13</v>
      </c>
      <c r="F4" s="1" t="s">
        <v>14</v>
      </c>
    </row>
    <row r="6" spans="3:14" ht="56.25" x14ac:dyDescent="0.25">
      <c r="C6" s="5"/>
      <c r="D6" s="5" t="s">
        <v>0</v>
      </c>
      <c r="E6" s="5" t="s">
        <v>1</v>
      </c>
      <c r="F6" s="5" t="s">
        <v>2</v>
      </c>
      <c r="G6" s="5" t="s">
        <v>3</v>
      </c>
      <c r="H6" s="5" t="s">
        <v>4</v>
      </c>
      <c r="I6" s="5" t="s">
        <v>5</v>
      </c>
      <c r="J6" s="5" t="s">
        <v>6</v>
      </c>
      <c r="K6" s="5" t="s">
        <v>7</v>
      </c>
      <c r="L6" s="5" t="s">
        <v>8</v>
      </c>
      <c r="M6" s="5" t="s">
        <v>9</v>
      </c>
      <c r="N6" s="5" t="s">
        <v>10</v>
      </c>
    </row>
    <row r="7" spans="3:14" ht="18.75" x14ac:dyDescent="0.25">
      <c r="C7" s="1" t="s">
        <v>16</v>
      </c>
      <c r="D7" s="2">
        <v>4.0913705583756341</v>
      </c>
      <c r="E7" s="2">
        <v>4.1624365482233499</v>
      </c>
      <c r="F7" s="2">
        <v>4.2424242424242422</v>
      </c>
      <c r="G7" s="2">
        <v>4.53125</v>
      </c>
      <c r="H7" s="2">
        <v>4</v>
      </c>
      <c r="I7" s="2">
        <v>4.1025641025641022</v>
      </c>
      <c r="J7" s="2">
        <v>3.5</v>
      </c>
      <c r="K7" s="2">
        <v>3.9726300000000001</v>
      </c>
      <c r="L7" s="2">
        <v>4.4705882352941178</v>
      </c>
      <c r="M7" s="2">
        <v>3.9741379310344827</v>
      </c>
      <c r="N7" s="2">
        <v>4.9230769230769234</v>
      </c>
    </row>
    <row r="8" spans="3:14" ht="18.75" x14ac:dyDescent="0.25">
      <c r="C8" s="1" t="s">
        <v>17</v>
      </c>
      <c r="D8" s="1">
        <v>197</v>
      </c>
      <c r="E8" s="1">
        <v>197</v>
      </c>
      <c r="F8" s="1">
        <v>33</v>
      </c>
      <c r="G8" s="1">
        <v>32</v>
      </c>
      <c r="H8" s="1">
        <v>77</v>
      </c>
      <c r="I8" s="1">
        <v>39</v>
      </c>
      <c r="J8" s="1">
        <v>8</v>
      </c>
      <c r="K8" s="1">
        <v>38</v>
      </c>
      <c r="L8" s="1">
        <v>34</v>
      </c>
      <c r="M8" s="1">
        <v>116</v>
      </c>
      <c r="N8" s="1">
        <v>13</v>
      </c>
    </row>
    <row r="9" spans="3:14" ht="18.75" x14ac:dyDescent="0.25">
      <c r="C9" s="1"/>
      <c r="D9" s="3">
        <f>D8/197</f>
        <v>1</v>
      </c>
      <c r="E9" s="3">
        <f t="shared" ref="E9:N9" si="0">E8/197</f>
        <v>1</v>
      </c>
      <c r="F9" s="3">
        <f t="shared" si="0"/>
        <v>0.16751269035532995</v>
      </c>
      <c r="G9" s="3">
        <f t="shared" si="0"/>
        <v>0.16243654822335024</v>
      </c>
      <c r="H9" s="3">
        <f t="shared" si="0"/>
        <v>0.39086294416243655</v>
      </c>
      <c r="I9" s="3">
        <f t="shared" si="0"/>
        <v>0.19796954314720813</v>
      </c>
      <c r="J9" s="3">
        <f t="shared" si="0"/>
        <v>4.060913705583756E-2</v>
      </c>
      <c r="K9" s="3">
        <f t="shared" si="0"/>
        <v>0.19289340101522842</v>
      </c>
      <c r="L9" s="3">
        <f t="shared" si="0"/>
        <v>0.17258883248730963</v>
      </c>
      <c r="M9" s="3">
        <f t="shared" si="0"/>
        <v>0.58883248730964466</v>
      </c>
      <c r="N9" s="3">
        <f t="shared" si="0"/>
        <v>6.5989847715736044E-2</v>
      </c>
    </row>
    <row r="10" spans="3:14" ht="18.75" x14ac:dyDescent="0.25">
      <c r="C10" s="1" t="s">
        <v>18</v>
      </c>
      <c r="D10" s="1">
        <v>63</v>
      </c>
      <c r="E10" s="1">
        <v>61</v>
      </c>
      <c r="F10" s="1">
        <v>12</v>
      </c>
      <c r="G10" s="1">
        <v>19</v>
      </c>
      <c r="H10" s="1">
        <v>23</v>
      </c>
      <c r="I10" s="1">
        <v>9</v>
      </c>
      <c r="J10" s="1"/>
      <c r="K10" s="1">
        <v>9</v>
      </c>
      <c r="L10" s="1">
        <v>22</v>
      </c>
      <c r="M10" s="1">
        <v>30</v>
      </c>
      <c r="N10" s="1">
        <v>12</v>
      </c>
    </row>
    <row r="11" spans="3:14" ht="18.75" x14ac:dyDescent="0.25">
      <c r="C11" s="1" t="s">
        <v>19</v>
      </c>
      <c r="D11" s="1">
        <v>89</v>
      </c>
      <c r="E11" s="1">
        <v>107</v>
      </c>
      <c r="F11" s="1">
        <v>17</v>
      </c>
      <c r="G11" s="1">
        <v>11</v>
      </c>
      <c r="H11" s="1">
        <v>32</v>
      </c>
      <c r="I11" s="1">
        <v>25</v>
      </c>
      <c r="J11" s="1">
        <v>4</v>
      </c>
      <c r="K11" s="1">
        <v>19</v>
      </c>
      <c r="L11" s="1">
        <v>7</v>
      </c>
      <c r="M11" s="1">
        <v>54</v>
      </c>
      <c r="N11" s="1">
        <v>1</v>
      </c>
    </row>
    <row r="12" spans="3:14" ht="18.75" x14ac:dyDescent="0.25">
      <c r="C12" s="1" t="s">
        <v>20</v>
      </c>
      <c r="D12" s="1">
        <v>45</v>
      </c>
      <c r="E12" s="1">
        <v>29</v>
      </c>
      <c r="F12" s="1">
        <v>4</v>
      </c>
      <c r="G12" s="1">
        <v>2</v>
      </c>
      <c r="H12" s="1">
        <v>23</v>
      </c>
      <c r="I12" s="1">
        <v>5</v>
      </c>
      <c r="J12" s="1">
        <v>4</v>
      </c>
      <c r="K12" s="1">
        <v>10</v>
      </c>
      <c r="L12" s="1">
        <v>4</v>
      </c>
      <c r="M12" s="1">
        <v>31</v>
      </c>
      <c r="N12" s="1"/>
    </row>
    <row r="13" spans="3:14" ht="18.75" x14ac:dyDescent="0.25">
      <c r="C13" s="1" t="s">
        <v>21</v>
      </c>
      <c r="D13" s="1"/>
      <c r="E13" s="1"/>
      <c r="F13" s="1"/>
      <c r="G13" s="1"/>
      <c r="H13" s="1"/>
      <c r="I13" s="1"/>
      <c r="J13" s="1"/>
      <c r="K13" s="1"/>
      <c r="L13" s="1">
        <v>1</v>
      </c>
      <c r="M13" s="1">
        <v>1</v>
      </c>
      <c r="N13" s="1"/>
    </row>
    <row r="14" spans="3:14" ht="18.75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3:14" ht="18.75" x14ac:dyDescent="0.25">
      <c r="C15" s="1" t="s">
        <v>18</v>
      </c>
      <c r="D15" s="3">
        <f>D10/197</f>
        <v>0.31979695431472083</v>
      </c>
      <c r="E15" s="3">
        <f>E10/197</f>
        <v>0.30964467005076141</v>
      </c>
      <c r="F15" s="3">
        <f>F10/33</f>
        <v>0.36363636363636365</v>
      </c>
      <c r="G15" s="3">
        <f>G10/32</f>
        <v>0.59375</v>
      </c>
      <c r="H15" s="3">
        <f>H10/77</f>
        <v>0.29870129870129869</v>
      </c>
      <c r="I15" s="3">
        <f>I10/39</f>
        <v>0.23076923076923078</v>
      </c>
      <c r="J15" s="3">
        <f>J10/8</f>
        <v>0</v>
      </c>
      <c r="K15" s="3">
        <f>K10/38</f>
        <v>0.23684210526315788</v>
      </c>
      <c r="L15" s="3">
        <f>L10/34</f>
        <v>0.6470588235294118</v>
      </c>
      <c r="M15" s="3">
        <f>M10/116</f>
        <v>0.25862068965517243</v>
      </c>
      <c r="N15" s="3">
        <f>N10/13</f>
        <v>0.92307692307692313</v>
      </c>
    </row>
    <row r="16" spans="3:14" ht="18.75" x14ac:dyDescent="0.25">
      <c r="C16" s="1" t="s">
        <v>19</v>
      </c>
      <c r="D16" s="3">
        <f t="shared" ref="D16:E18" si="1">D11/197</f>
        <v>0.45177664974619292</v>
      </c>
      <c r="E16" s="3">
        <f t="shared" si="1"/>
        <v>0.54314720812182737</v>
      </c>
      <c r="F16" s="3">
        <f t="shared" ref="F16:F18" si="2">F11/33</f>
        <v>0.51515151515151514</v>
      </c>
      <c r="G16" s="3">
        <f t="shared" ref="G16:G18" si="3">G11/32</f>
        <v>0.34375</v>
      </c>
      <c r="H16" s="3">
        <f t="shared" ref="H16:H18" si="4">H11/77</f>
        <v>0.41558441558441561</v>
      </c>
      <c r="I16" s="3">
        <f t="shared" ref="I16:I18" si="5">I11/39</f>
        <v>0.64102564102564108</v>
      </c>
      <c r="J16" s="3">
        <f t="shared" ref="J16:J18" si="6">J11/8</f>
        <v>0.5</v>
      </c>
      <c r="K16" s="3">
        <f t="shared" ref="K16:K18" si="7">K11/38</f>
        <v>0.5</v>
      </c>
      <c r="L16" s="3">
        <f t="shared" ref="L16:L18" si="8">L11/34</f>
        <v>0.20588235294117646</v>
      </c>
      <c r="M16" s="3">
        <f t="shared" ref="M16:M18" si="9">M11/116</f>
        <v>0.46551724137931033</v>
      </c>
      <c r="N16" s="3">
        <f t="shared" ref="N16:N18" si="10">N11/13</f>
        <v>7.6923076923076927E-2</v>
      </c>
    </row>
    <row r="17" spans="3:14" ht="18.75" x14ac:dyDescent="0.25">
      <c r="C17" s="1" t="s">
        <v>20</v>
      </c>
      <c r="D17" s="3">
        <f t="shared" si="1"/>
        <v>0.22842639593908629</v>
      </c>
      <c r="E17" s="3">
        <f t="shared" si="1"/>
        <v>0.14720812182741116</v>
      </c>
      <c r="F17" s="3">
        <f t="shared" si="2"/>
        <v>0.12121212121212122</v>
      </c>
      <c r="G17" s="3">
        <f t="shared" si="3"/>
        <v>6.25E-2</v>
      </c>
      <c r="H17" s="3">
        <f t="shared" si="4"/>
        <v>0.29870129870129869</v>
      </c>
      <c r="I17" s="3">
        <f t="shared" si="5"/>
        <v>0.12820512820512819</v>
      </c>
      <c r="J17" s="3">
        <f t="shared" si="6"/>
        <v>0.5</v>
      </c>
      <c r="K17" s="3">
        <f t="shared" si="7"/>
        <v>0.26315789473684209</v>
      </c>
      <c r="L17" s="3">
        <f t="shared" si="8"/>
        <v>0.11764705882352941</v>
      </c>
      <c r="M17" s="3">
        <f t="shared" si="9"/>
        <v>0.26724137931034481</v>
      </c>
      <c r="N17" s="3">
        <f t="shared" si="10"/>
        <v>0</v>
      </c>
    </row>
    <row r="18" spans="3:14" ht="18.75" x14ac:dyDescent="0.25">
      <c r="C18" s="1" t="s">
        <v>21</v>
      </c>
      <c r="D18" s="3">
        <f t="shared" si="1"/>
        <v>0</v>
      </c>
      <c r="E18" s="3">
        <f t="shared" si="1"/>
        <v>0</v>
      </c>
      <c r="F18" s="3">
        <f t="shared" si="2"/>
        <v>0</v>
      </c>
      <c r="G18" s="3">
        <f t="shared" si="3"/>
        <v>0</v>
      </c>
      <c r="H18" s="3">
        <f t="shared" si="4"/>
        <v>0</v>
      </c>
      <c r="I18" s="3">
        <f t="shared" si="5"/>
        <v>0</v>
      </c>
      <c r="J18" s="3">
        <f t="shared" si="6"/>
        <v>0</v>
      </c>
      <c r="K18" s="3">
        <f t="shared" si="7"/>
        <v>0</v>
      </c>
      <c r="L18" s="3">
        <f t="shared" si="8"/>
        <v>2.9411764705882353E-2</v>
      </c>
      <c r="M18" s="3">
        <f t="shared" si="9"/>
        <v>8.6206896551724137E-3</v>
      </c>
      <c r="N18" s="3">
        <f t="shared" si="10"/>
        <v>0</v>
      </c>
    </row>
    <row r="20" spans="3:14" ht="56.25" x14ac:dyDescent="0.25">
      <c r="C20" s="1" t="s">
        <v>22</v>
      </c>
      <c r="D20" s="1">
        <v>135</v>
      </c>
      <c r="E20" s="3">
        <f>D20/197</f>
        <v>0.68527918781725883</v>
      </c>
    </row>
    <row r="21" spans="3:14" ht="56.25" x14ac:dyDescent="0.25">
      <c r="C21" s="1" t="s">
        <v>23</v>
      </c>
      <c r="D21" s="1">
        <v>109</v>
      </c>
      <c r="E21" s="3">
        <f>D21/197</f>
        <v>0.5532994923857868</v>
      </c>
    </row>
  </sheetData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 Никита Константинович</dc:creator>
  <cp:lastModifiedBy>ГБОУ Школа №648</cp:lastModifiedBy>
  <cp:lastPrinted>2024-07-04T14:13:03Z</cp:lastPrinted>
  <dcterms:created xsi:type="dcterms:W3CDTF">2019-01-15T12:56:42Z</dcterms:created>
  <dcterms:modified xsi:type="dcterms:W3CDTF">2024-07-08T12:21:30Z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